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<sst xmlns="http://schemas.openxmlformats.org/spreadsheetml/2006/main" count="71" uniqueCount="47">
  <si>
    <t>Расходные материалы</t>
  </si>
  <si>
    <t>ТБО</t>
  </si>
  <si>
    <t>Уборка  площадки</t>
  </si>
  <si>
    <t>Правление</t>
  </si>
  <si>
    <t>хоз.расходы: канцтовары, представительские, др.</t>
  </si>
  <si>
    <t>возмещение затрат: бензин, сотовая связь</t>
  </si>
  <si>
    <t>Наименование расхода</t>
  </si>
  <si>
    <t>Вывоз мусора</t>
  </si>
  <si>
    <t xml:space="preserve">Содержание электросетей </t>
  </si>
  <si>
    <t xml:space="preserve">Содержание водопровода и башни </t>
  </si>
  <si>
    <t>Членов товарищества – 309      Участков - 332</t>
  </si>
  <si>
    <t xml:space="preserve">Содержание территории </t>
  </si>
  <si>
    <t>Всего:</t>
  </si>
  <si>
    <t>Оплата услуг</t>
  </si>
  <si>
    <t>Членские взносы</t>
  </si>
  <si>
    <t>нал</t>
  </si>
  <si>
    <t xml:space="preserve"> </t>
  </si>
  <si>
    <t>б/н</t>
  </si>
  <si>
    <t>налог</t>
  </si>
  <si>
    <t xml:space="preserve">Членский взнос с налогами  </t>
  </si>
  <si>
    <t>ВСЕГО:</t>
  </si>
  <si>
    <t>ВСЕГО НАЛОГИ:</t>
  </si>
  <si>
    <t>покупка ККМ</t>
  </si>
  <si>
    <t xml:space="preserve">Взнос с налогами  </t>
  </si>
  <si>
    <t>Оплата общего потребления (ул. освещ., башня, сторожка)</t>
  </si>
  <si>
    <t>Сумма налогов</t>
  </si>
  <si>
    <t>сумма               на год</t>
  </si>
  <si>
    <t>Способ оплаты</t>
  </si>
  <si>
    <r>
      <t>САДОВОДЧЕСКОЕ НЕКОММЕРЧЕСКОЕ ТОВАРИЩЕСТВО «МОСКВИЧ»</t>
    </r>
    <r>
      <rPr>
        <sz val="11"/>
        <color indexed="8"/>
        <rFont val="Times New Roman"/>
        <family val="1"/>
      </rPr>
      <t xml:space="preserve">
Юридический адрес: 141354, Московская область, Сергиево-Посадский р-н, р-н села Озерецкое
</t>
    </r>
  </si>
  <si>
    <t>«Утверждено»</t>
  </si>
  <si>
    <t>Дрова в сторожку (договор с лесничеством)</t>
  </si>
  <si>
    <t>обслуживание счета (банк)</t>
  </si>
  <si>
    <t>Председатель Правления</t>
  </si>
  <si>
    <t>Ямочный ремонт (заключить договор налог будет 6%)</t>
  </si>
  <si>
    <t xml:space="preserve">Чистка от снега зимой </t>
  </si>
  <si>
    <t>Покос травы</t>
  </si>
  <si>
    <t>Вырубка под линиями электропередач (самостоятельно)</t>
  </si>
  <si>
    <t>Пуск/закрытие водопровода (октябрь2013/май2014)</t>
  </si>
  <si>
    <t>Доплата в Мосэнерго за членов СНТ</t>
  </si>
  <si>
    <t>Бухгалтер   (14 000 руб. -  12 180руб. на руки)</t>
  </si>
  <si>
    <t>Электрик    (17 240 руб. - 15 000руб. На руки)</t>
  </si>
  <si>
    <t>Охрана ( 34 500р. в месяц, три человека по 10 000р.)</t>
  </si>
  <si>
    <t xml:space="preserve">платят 294 уч.  </t>
  </si>
  <si>
    <t>НДФЛ (13%) платится с дохода. Отчисления в фонды - ПФР, ФСС, ФОМС (30,2 %) за счет работодателя</t>
  </si>
  <si>
    <t>Смета расходов  на 2014 год</t>
  </si>
  <si>
    <t>"21" сентября 2013 г.</t>
  </si>
  <si>
    <t xml:space="preserve">                                 Коштиан В.Ю.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</si>
</sst>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32">
    <font>
      <sz val="11"/>
      <color indexed="8"/>
      <name val="Calibri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9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5" fontId="2" fillId="0" borderId="11" xfId="0" applyNumberFormat="1" applyFont="1" applyBorder="1" applyAlignment="1">
      <alignment horizontal="center"/>
    </xf>
    <xf numFmtId="5" fontId="9" fillId="0" borderId="11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0" fontId="13" fillId="0" borderId="10" xfId="0" applyFont="1" applyBorder="1" applyAlignment="1">
      <alignment wrapText="1"/>
    </xf>
    <xf numFmtId="164" fontId="4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9" fontId="12" fillId="0" borderId="1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13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164" fontId="31" fillId="0" borderId="0" xfId="0" applyNumberFormat="1" applyFont="1" applyBorder="1" applyAlignment="1">
      <alignment horizontal="center"/>
    </xf>
    <xf numFmtId="6" fontId="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4" fillId="0" borderId="1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75" zoomScaleNormal="75" zoomScaleSheetLayoutView="75" zoomScalePageLayoutView="0" workbookViewId="0" topLeftCell="A1">
      <selection activeCell="B59" sqref="B59"/>
    </sheetView>
  </sheetViews>
  <sheetFormatPr defaultColWidth="8.8515625" defaultRowHeight="15"/>
  <cols>
    <col min="1" max="1" width="1.1484375" style="16" customWidth="1"/>
    <col min="2" max="2" width="57.57421875" style="6" customWidth="1"/>
    <col min="3" max="3" width="16.28125" style="8" bestFit="1" customWidth="1"/>
    <col min="4" max="4" width="6.28125" style="7" customWidth="1"/>
    <col min="5" max="5" width="6.8515625" style="7" customWidth="1"/>
    <col min="6" max="6" width="1.28515625" style="6" customWidth="1"/>
    <col min="7" max="7" width="13.7109375" style="13" customWidth="1"/>
    <col min="8" max="8" width="15.57421875" style="13" customWidth="1"/>
    <col min="9" max="9" width="17.421875" style="7" customWidth="1"/>
    <col min="10" max="16384" width="8.8515625" style="6" customWidth="1"/>
  </cols>
  <sheetData>
    <row r="1" spans="2:9" ht="47.25" customHeight="1">
      <c r="B1" s="76" t="s">
        <v>28</v>
      </c>
      <c r="C1" s="104"/>
      <c r="D1" s="104"/>
      <c r="E1" s="104"/>
      <c r="F1" s="104"/>
      <c r="G1" s="104"/>
      <c r="H1" s="104"/>
      <c r="I1" s="104"/>
    </row>
    <row r="2" spans="2:9" ht="16.5" customHeight="1">
      <c r="B2" s="49"/>
      <c r="C2" s="7"/>
      <c r="F2" s="7"/>
      <c r="G2" s="105" t="s">
        <v>29</v>
      </c>
      <c r="H2" s="105"/>
      <c r="I2" s="105"/>
    </row>
    <row r="3" spans="2:9" ht="16.5" customHeight="1">
      <c r="B3" s="49"/>
      <c r="C3" s="7"/>
      <c r="F3" s="7"/>
      <c r="G3" s="105" t="s">
        <v>32</v>
      </c>
      <c r="H3" s="105"/>
      <c r="I3" s="105"/>
    </row>
    <row r="4" spans="2:9" ht="16.5" customHeight="1">
      <c r="B4" s="49"/>
      <c r="C4" s="104" t="s">
        <v>45</v>
      </c>
      <c r="D4" s="104"/>
      <c r="E4" s="104"/>
      <c r="F4" s="7"/>
      <c r="G4" s="106" t="s">
        <v>46</v>
      </c>
      <c r="H4" s="106"/>
      <c r="I4" s="106"/>
    </row>
    <row r="5" spans="2:9" ht="16.5" customHeight="1">
      <c r="B5" s="49"/>
      <c r="C5" s="7"/>
      <c r="F5" s="7"/>
      <c r="G5" s="50"/>
      <c r="H5" s="50"/>
      <c r="I5" s="50"/>
    </row>
    <row r="6" spans="1:9" s="1" customFormat="1" ht="27" customHeight="1">
      <c r="A6" s="34"/>
      <c r="B6" s="79" t="s">
        <v>44</v>
      </c>
      <c r="C6" s="80"/>
      <c r="D6" s="80"/>
      <c r="E6" s="80"/>
      <c r="F6" s="80"/>
      <c r="G6" s="80"/>
      <c r="H6" s="80"/>
      <c r="I6" s="80"/>
    </row>
    <row r="7" spans="1:9" s="1" customFormat="1" ht="18.75" customHeight="1">
      <c r="A7" s="34"/>
      <c r="B7" s="81" t="s">
        <v>10</v>
      </c>
      <c r="C7" s="81"/>
      <c r="D7" s="81"/>
      <c r="E7" s="81"/>
      <c r="F7" s="81"/>
      <c r="G7" s="81"/>
      <c r="H7" s="81"/>
      <c r="I7" s="81"/>
    </row>
    <row r="8" spans="1:9" s="1" customFormat="1" ht="18.75" customHeight="1">
      <c r="A8" s="81" t="s">
        <v>43</v>
      </c>
      <c r="B8" s="81"/>
      <c r="C8" s="81"/>
      <c r="D8" s="81"/>
      <c r="E8" s="81"/>
      <c r="F8" s="81"/>
      <c r="G8" s="81"/>
      <c r="H8" s="81"/>
      <c r="I8" s="81"/>
    </row>
    <row r="9" spans="1:9" s="3" customFormat="1" ht="16.5" customHeight="1">
      <c r="A9" s="26"/>
      <c r="B9" s="2" t="s">
        <v>6</v>
      </c>
      <c r="C9" s="89" t="s">
        <v>26</v>
      </c>
      <c r="D9" s="91" t="s">
        <v>27</v>
      </c>
      <c r="E9" s="92"/>
      <c r="F9" s="89"/>
      <c r="G9" s="14" t="s">
        <v>18</v>
      </c>
      <c r="H9" s="14" t="s">
        <v>18</v>
      </c>
      <c r="I9" s="87" t="s">
        <v>25</v>
      </c>
    </row>
    <row r="10" spans="1:11" s="4" customFormat="1" ht="16.5" customHeight="1">
      <c r="A10" s="27"/>
      <c r="B10" s="17" t="s">
        <v>14</v>
      </c>
      <c r="C10" s="90"/>
      <c r="D10" s="93"/>
      <c r="E10" s="94"/>
      <c r="F10" s="90"/>
      <c r="G10" s="12">
        <v>0.13</v>
      </c>
      <c r="H10" s="12">
        <v>0.302</v>
      </c>
      <c r="I10" s="88"/>
      <c r="J10" s="5"/>
      <c r="K10" s="5"/>
    </row>
    <row r="11" spans="1:9" ht="16.5" customHeigh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s="5" customFormat="1" ht="16.5" customHeight="1">
      <c r="A12" s="15"/>
      <c r="B12" s="9" t="s">
        <v>11</v>
      </c>
      <c r="C12" s="82"/>
      <c r="D12" s="83"/>
      <c r="E12" s="83"/>
      <c r="F12" s="83"/>
      <c r="G12" s="83"/>
      <c r="H12" s="83"/>
      <c r="I12" s="56"/>
    </row>
    <row r="13" spans="2:9" ht="16.5" customHeight="1">
      <c r="B13" s="11" t="s">
        <v>34</v>
      </c>
      <c r="C13" s="38">
        <v>80000</v>
      </c>
      <c r="D13" s="10" t="s">
        <v>15</v>
      </c>
      <c r="E13" s="37"/>
      <c r="F13" s="101"/>
      <c r="G13" s="19">
        <f>C13*0.13</f>
        <v>10400</v>
      </c>
      <c r="H13" s="40">
        <v>24160</v>
      </c>
      <c r="I13" s="57"/>
    </row>
    <row r="14" spans="2:9" ht="16.5" customHeight="1">
      <c r="B14" s="11" t="s">
        <v>35</v>
      </c>
      <c r="C14" s="38">
        <v>35000</v>
      </c>
      <c r="D14" s="10" t="s">
        <v>15</v>
      </c>
      <c r="E14" s="37"/>
      <c r="F14" s="102"/>
      <c r="G14" s="19">
        <f>C14*0.13</f>
        <v>4550</v>
      </c>
      <c r="H14" s="40">
        <v>10570</v>
      </c>
      <c r="I14" s="52"/>
    </row>
    <row r="15" spans="2:9" ht="16.5" customHeight="1">
      <c r="B15" s="11" t="s">
        <v>33</v>
      </c>
      <c r="C15" s="38">
        <v>75000</v>
      </c>
      <c r="D15" s="10" t="s">
        <v>15</v>
      </c>
      <c r="E15" s="67">
        <v>0.06</v>
      </c>
      <c r="F15" s="102"/>
      <c r="G15" s="19">
        <v>4500</v>
      </c>
      <c r="H15" s="40"/>
      <c r="I15" s="52"/>
    </row>
    <row r="16" spans="2:9" ht="16.5" customHeight="1">
      <c r="B16" s="11" t="s">
        <v>36</v>
      </c>
      <c r="C16" s="38"/>
      <c r="D16" s="10"/>
      <c r="E16" s="37"/>
      <c r="F16" s="102"/>
      <c r="G16" s="19"/>
      <c r="H16" s="40"/>
      <c r="I16" s="52"/>
    </row>
    <row r="17" spans="2:9" ht="16.5" customHeight="1">
      <c r="B17" s="11" t="s">
        <v>30</v>
      </c>
      <c r="C17" s="38">
        <v>30000</v>
      </c>
      <c r="D17" s="10" t="s">
        <v>15</v>
      </c>
      <c r="E17" s="37"/>
      <c r="F17" s="102"/>
      <c r="G17" s="19"/>
      <c r="H17" s="40"/>
      <c r="I17" s="52"/>
    </row>
    <row r="18" spans="2:9" ht="16.5" customHeight="1">
      <c r="B18" s="31" t="s">
        <v>12</v>
      </c>
      <c r="C18" s="39">
        <f>SUM(C13:C17)</f>
        <v>220000</v>
      </c>
      <c r="D18" s="35"/>
      <c r="E18" s="35"/>
      <c r="F18" s="103"/>
      <c r="G18" s="19">
        <f>G13+G14+G15</f>
        <v>19450</v>
      </c>
      <c r="H18" s="40">
        <f>H13+H14</f>
        <v>34730</v>
      </c>
      <c r="I18" s="58">
        <f>H18</f>
        <v>34730</v>
      </c>
    </row>
    <row r="19" spans="1:9" ht="16.5" customHeight="1">
      <c r="A19" s="95"/>
      <c r="B19" s="95"/>
      <c r="C19" s="95"/>
      <c r="D19" s="95"/>
      <c r="E19" s="95"/>
      <c r="F19" s="95"/>
      <c r="G19" s="95"/>
      <c r="H19" s="95"/>
      <c r="I19" s="95"/>
    </row>
    <row r="20" spans="1:9" s="5" customFormat="1" ht="16.5" customHeight="1">
      <c r="A20" s="15"/>
      <c r="B20" s="9" t="s">
        <v>9</v>
      </c>
      <c r="C20" s="84"/>
      <c r="D20" s="85"/>
      <c r="E20" s="85"/>
      <c r="F20" s="85"/>
      <c r="G20" s="85"/>
      <c r="H20" s="86"/>
      <c r="I20" s="59"/>
    </row>
    <row r="21" spans="2:9" ht="16.5" customHeight="1">
      <c r="B21" s="11" t="s">
        <v>37</v>
      </c>
      <c r="C21" s="29">
        <v>35000</v>
      </c>
      <c r="D21" s="10" t="s">
        <v>15</v>
      </c>
      <c r="E21" s="37"/>
      <c r="F21" s="101"/>
      <c r="G21" s="19">
        <f>C21*0.13</f>
        <v>4550</v>
      </c>
      <c r="H21" s="19">
        <v>10570</v>
      </c>
      <c r="I21" s="60">
        <f>H21</f>
        <v>10570</v>
      </c>
    </row>
    <row r="22" spans="2:9" ht="16.5" customHeight="1">
      <c r="B22" s="11" t="s">
        <v>0</v>
      </c>
      <c r="C22" s="29">
        <v>20000</v>
      </c>
      <c r="D22" s="96" t="s">
        <v>22</v>
      </c>
      <c r="E22" s="97"/>
      <c r="F22" s="102"/>
      <c r="G22" s="19"/>
      <c r="H22" s="19"/>
      <c r="I22" s="52"/>
    </row>
    <row r="23" spans="2:9" ht="16.5" customHeight="1">
      <c r="B23" s="31" t="s">
        <v>12</v>
      </c>
      <c r="C23" s="30">
        <f>SUM(C21:C22)</f>
        <v>55000</v>
      </c>
      <c r="D23" s="35"/>
      <c r="E23" s="35"/>
      <c r="F23" s="103"/>
      <c r="G23" s="19"/>
      <c r="H23" s="19"/>
      <c r="I23" s="58"/>
    </row>
    <row r="24" spans="1:9" ht="16.5" customHeight="1">
      <c r="A24" s="95" t="s">
        <v>16</v>
      </c>
      <c r="B24" s="95"/>
      <c r="C24" s="95"/>
      <c r="D24" s="95"/>
      <c r="E24" s="95"/>
      <c r="F24" s="95"/>
      <c r="G24" s="95"/>
      <c r="H24" s="95"/>
      <c r="I24" s="95"/>
    </row>
    <row r="25" spans="1:9" s="5" customFormat="1" ht="16.5" customHeight="1">
      <c r="A25" s="15"/>
      <c r="B25" s="9" t="s">
        <v>8</v>
      </c>
      <c r="C25" s="84"/>
      <c r="D25" s="85"/>
      <c r="E25" s="85"/>
      <c r="F25" s="85"/>
      <c r="G25" s="85"/>
      <c r="H25" s="86"/>
      <c r="I25" s="61"/>
    </row>
    <row r="26" spans="2:9" ht="16.5" customHeight="1">
      <c r="B26" s="11" t="s">
        <v>0</v>
      </c>
      <c r="C26" s="29">
        <v>50000</v>
      </c>
      <c r="D26" s="96" t="s">
        <v>22</v>
      </c>
      <c r="E26" s="97"/>
      <c r="F26" s="101"/>
      <c r="G26" s="19"/>
      <c r="H26" s="19"/>
      <c r="I26" s="52"/>
    </row>
    <row r="27" spans="2:9" ht="16.5" customHeight="1">
      <c r="B27" s="32" t="s">
        <v>24</v>
      </c>
      <c r="C27" s="29">
        <v>250000</v>
      </c>
      <c r="D27" s="35"/>
      <c r="E27" s="36" t="s">
        <v>17</v>
      </c>
      <c r="F27" s="102"/>
      <c r="G27" s="19"/>
      <c r="H27" s="19"/>
      <c r="I27" s="52"/>
    </row>
    <row r="28" spans="2:9" ht="16.5" customHeight="1">
      <c r="B28" s="55" t="s">
        <v>38</v>
      </c>
      <c r="C28" s="29">
        <v>650000</v>
      </c>
      <c r="D28" s="35"/>
      <c r="E28" s="36" t="s">
        <v>17</v>
      </c>
      <c r="F28" s="102"/>
      <c r="G28" s="19"/>
      <c r="H28" s="19"/>
      <c r="I28" s="52"/>
    </row>
    <row r="29" spans="2:9" ht="16.5" customHeight="1">
      <c r="B29" s="33" t="s">
        <v>12</v>
      </c>
      <c r="C29" s="30">
        <f>SUM(C26:C28)</f>
        <v>950000</v>
      </c>
      <c r="D29" s="35"/>
      <c r="E29" s="35"/>
      <c r="F29" s="103"/>
      <c r="G29" s="19"/>
      <c r="H29" s="19"/>
      <c r="I29" s="53"/>
    </row>
    <row r="30" spans="1:9" ht="16.5" customHeight="1">
      <c r="A30" s="95"/>
      <c r="B30" s="95"/>
      <c r="C30" s="95"/>
      <c r="D30" s="95"/>
      <c r="E30" s="95"/>
      <c r="F30" s="95"/>
      <c r="G30" s="95"/>
      <c r="H30" s="95"/>
      <c r="I30" s="95"/>
    </row>
    <row r="31" spans="1:9" s="5" customFormat="1" ht="16.5" customHeight="1">
      <c r="A31" s="15"/>
      <c r="B31" s="9" t="s">
        <v>1</v>
      </c>
      <c r="C31" s="84"/>
      <c r="D31" s="85"/>
      <c r="E31" s="85"/>
      <c r="F31" s="85"/>
      <c r="G31" s="85"/>
      <c r="H31" s="86"/>
      <c r="I31" s="61"/>
    </row>
    <row r="32" spans="1:9" ht="16.5" customHeight="1">
      <c r="A32" s="28"/>
      <c r="B32" s="11" t="s">
        <v>7</v>
      </c>
      <c r="C32" s="29">
        <v>300000</v>
      </c>
      <c r="D32" s="10"/>
      <c r="E32" s="36" t="s">
        <v>17</v>
      </c>
      <c r="F32" s="98"/>
      <c r="G32" s="19"/>
      <c r="H32" s="19"/>
      <c r="I32" s="52"/>
    </row>
    <row r="33" spans="1:9" ht="16.5" customHeight="1">
      <c r="A33" s="28"/>
      <c r="B33" s="11" t="s">
        <v>2</v>
      </c>
      <c r="C33" s="29">
        <v>35000</v>
      </c>
      <c r="D33" s="10" t="s">
        <v>15</v>
      </c>
      <c r="E33" s="36"/>
      <c r="F33" s="99"/>
      <c r="G33" s="19">
        <f>C33*0.13</f>
        <v>4550</v>
      </c>
      <c r="H33" s="19">
        <v>10570</v>
      </c>
      <c r="I33" s="60">
        <f>H33</f>
        <v>10570</v>
      </c>
    </row>
    <row r="34" spans="1:9" ht="16.5" customHeight="1">
      <c r="A34" s="28"/>
      <c r="B34" s="31" t="s">
        <v>12</v>
      </c>
      <c r="C34" s="30">
        <f>SUM(C32:C33)</f>
        <v>335000</v>
      </c>
      <c r="D34" s="10"/>
      <c r="E34" s="10"/>
      <c r="F34" s="100"/>
      <c r="G34" s="19"/>
      <c r="H34" s="19"/>
      <c r="I34" s="58"/>
    </row>
    <row r="35" spans="1:9" ht="16.5" customHeight="1">
      <c r="A35" s="69" t="s">
        <v>16</v>
      </c>
      <c r="B35" s="69"/>
      <c r="C35" s="69"/>
      <c r="D35" s="69"/>
      <c r="E35" s="69"/>
      <c r="F35" s="69"/>
      <c r="G35" s="69"/>
      <c r="H35" s="69"/>
      <c r="I35" s="69"/>
    </row>
    <row r="36" spans="1:9" s="5" customFormat="1" ht="16.5" customHeight="1">
      <c r="A36" s="15"/>
      <c r="B36" s="9" t="s">
        <v>3</v>
      </c>
      <c r="C36" s="84"/>
      <c r="D36" s="85"/>
      <c r="E36" s="85"/>
      <c r="F36" s="85"/>
      <c r="G36" s="85"/>
      <c r="H36" s="86"/>
      <c r="I36" s="61"/>
    </row>
    <row r="37" spans="2:9" ht="16.5" customHeight="1">
      <c r="B37" s="11" t="s">
        <v>4</v>
      </c>
      <c r="C37" s="29">
        <v>40000</v>
      </c>
      <c r="D37" s="96" t="s">
        <v>22</v>
      </c>
      <c r="E37" s="97"/>
      <c r="F37" s="101"/>
      <c r="G37" s="19"/>
      <c r="H37" s="19"/>
      <c r="I37" s="52"/>
    </row>
    <row r="38" spans="2:9" ht="16.5" customHeight="1">
      <c r="B38" s="11" t="s">
        <v>5</v>
      </c>
      <c r="C38" s="29">
        <v>20000</v>
      </c>
      <c r="D38" s="96" t="s">
        <v>22</v>
      </c>
      <c r="E38" s="97"/>
      <c r="F38" s="102"/>
      <c r="G38" s="19"/>
      <c r="H38" s="19"/>
      <c r="I38" s="52"/>
    </row>
    <row r="39" spans="2:9" ht="16.5" customHeight="1">
      <c r="B39" s="11" t="s">
        <v>31</v>
      </c>
      <c r="C39" s="29">
        <v>10000</v>
      </c>
      <c r="D39" s="96" t="s">
        <v>17</v>
      </c>
      <c r="E39" s="97"/>
      <c r="F39" s="102"/>
      <c r="G39" s="19"/>
      <c r="H39" s="19"/>
      <c r="I39" s="52"/>
    </row>
    <row r="40" spans="2:9" ht="16.5" customHeight="1">
      <c r="B40" s="31" t="s">
        <v>12</v>
      </c>
      <c r="C40" s="30">
        <f>SUM(C37:C39)</f>
        <v>70000</v>
      </c>
      <c r="D40" s="35"/>
      <c r="E40" s="35"/>
      <c r="F40" s="103"/>
      <c r="G40" s="19"/>
      <c r="H40" s="19"/>
      <c r="I40" s="53"/>
    </row>
    <row r="41" spans="1:9" ht="16.5" customHeight="1">
      <c r="A41" s="95"/>
      <c r="B41" s="95"/>
      <c r="C41" s="95"/>
      <c r="D41" s="95"/>
      <c r="E41" s="95"/>
      <c r="F41" s="95"/>
      <c r="G41" s="95"/>
      <c r="H41" s="95"/>
      <c r="I41" s="95"/>
    </row>
    <row r="42" spans="2:9" ht="16.5" customHeight="1">
      <c r="B42" s="9" t="s">
        <v>13</v>
      </c>
      <c r="C42" s="73"/>
      <c r="D42" s="74"/>
      <c r="E42" s="74"/>
      <c r="F42" s="74"/>
      <c r="G42" s="74"/>
      <c r="H42" s="75"/>
      <c r="I42" s="51"/>
    </row>
    <row r="43" spans="2:9" ht="16.5" customHeight="1">
      <c r="B43" s="11" t="s">
        <v>39</v>
      </c>
      <c r="C43" s="29">
        <v>168000</v>
      </c>
      <c r="D43" s="35"/>
      <c r="E43" s="36" t="s">
        <v>17</v>
      </c>
      <c r="F43" s="101"/>
      <c r="G43" s="19">
        <f>C43*0.13</f>
        <v>21840</v>
      </c>
      <c r="H43" s="19">
        <v>50736</v>
      </c>
      <c r="I43" s="52"/>
    </row>
    <row r="44" spans="2:9" ht="16.5" customHeight="1">
      <c r="B44" s="11" t="s">
        <v>40</v>
      </c>
      <c r="C44" s="29">
        <v>206880</v>
      </c>
      <c r="D44" s="35"/>
      <c r="E44" s="36" t="s">
        <v>17</v>
      </c>
      <c r="F44" s="102"/>
      <c r="G44" s="19">
        <f>C44*0.13</f>
        <v>26894.4</v>
      </c>
      <c r="H44" s="19">
        <v>62477.76</v>
      </c>
      <c r="I44" s="52"/>
    </row>
    <row r="45" spans="2:9" ht="16.5" customHeight="1">
      <c r="B45" s="31" t="s">
        <v>12</v>
      </c>
      <c r="C45" s="30">
        <f>SUM(C43:C44)</f>
        <v>374880</v>
      </c>
      <c r="D45" s="35"/>
      <c r="E45" s="37"/>
      <c r="F45" s="103"/>
      <c r="G45" s="19">
        <f>SUM(G43:G44)</f>
        <v>48734.4</v>
      </c>
      <c r="H45" s="19">
        <f>SUM(H43:H44)</f>
        <v>113213.76000000001</v>
      </c>
      <c r="I45" s="58">
        <f>H45</f>
        <v>113213.76000000001</v>
      </c>
    </row>
    <row r="46" spans="1:9" ht="16.5" customHeight="1">
      <c r="A46" s="95"/>
      <c r="B46" s="95"/>
      <c r="C46" s="95"/>
      <c r="D46" s="95"/>
      <c r="E46" s="95"/>
      <c r="F46" s="95"/>
      <c r="G46" s="95"/>
      <c r="H46" s="95"/>
      <c r="I46" s="95"/>
    </row>
    <row r="47" spans="2:9" ht="16.5" customHeight="1">
      <c r="B47" s="24" t="s">
        <v>20</v>
      </c>
      <c r="C47" s="48">
        <f>C45+C40+C34+C29+C23+C18</f>
        <v>2004880</v>
      </c>
      <c r="D47" s="20"/>
      <c r="E47" s="20"/>
      <c r="F47" s="11"/>
      <c r="G47" s="70" t="s">
        <v>21</v>
      </c>
      <c r="H47" s="71"/>
      <c r="I47" s="62">
        <f>I45+I33+I21+I18</f>
        <v>169083.76</v>
      </c>
    </row>
    <row r="48" spans="2:9" ht="10.5" customHeight="1">
      <c r="B48" s="24" t="s">
        <v>16</v>
      </c>
      <c r="C48" s="25"/>
      <c r="D48" s="22"/>
      <c r="E48" s="22"/>
      <c r="F48" s="21"/>
      <c r="G48" s="23"/>
      <c r="H48" s="23"/>
      <c r="I48" s="23"/>
    </row>
    <row r="49" spans="2:9" ht="16.5" customHeight="1">
      <c r="B49" s="64"/>
      <c r="C49" s="65">
        <v>6488</v>
      </c>
      <c r="D49" s="22"/>
      <c r="E49" s="22"/>
      <c r="F49" s="21"/>
      <c r="G49" s="23"/>
      <c r="H49" s="23"/>
      <c r="I49" s="23"/>
    </row>
    <row r="50" spans="2:9" ht="16.5" customHeight="1">
      <c r="B50" s="64"/>
      <c r="C50" s="65"/>
      <c r="D50" s="22"/>
      <c r="E50" s="22"/>
      <c r="F50" s="21"/>
      <c r="G50" s="23"/>
      <c r="H50" s="23"/>
      <c r="I50" s="23"/>
    </row>
    <row r="51" spans="2:9" ht="16.5" customHeight="1">
      <c r="B51" s="64" t="s">
        <v>19</v>
      </c>
      <c r="C51" s="77">
        <v>7050</v>
      </c>
      <c r="D51" s="22"/>
      <c r="E51" s="22"/>
      <c r="F51" s="21"/>
      <c r="G51" s="23"/>
      <c r="H51" s="23"/>
      <c r="I51" s="23"/>
    </row>
    <row r="52" spans="2:9" ht="26.25" customHeight="1">
      <c r="B52" s="24"/>
      <c r="C52" s="25"/>
      <c r="D52" s="22"/>
      <c r="E52" s="22"/>
      <c r="F52" s="21"/>
      <c r="G52" s="23"/>
      <c r="H52" s="23"/>
      <c r="I52" s="23"/>
    </row>
    <row r="53" spans="2:9" ht="2.25" customHeight="1">
      <c r="B53" s="72"/>
      <c r="C53" s="72"/>
      <c r="D53" s="72"/>
      <c r="E53" s="72"/>
      <c r="F53" s="72"/>
      <c r="G53" s="72"/>
      <c r="H53" s="72"/>
      <c r="I53" s="72"/>
    </row>
    <row r="54" spans="2:9" ht="0.75" customHeight="1">
      <c r="B54" s="66"/>
      <c r="C54" s="54"/>
      <c r="D54" s="54"/>
      <c r="E54" s="54"/>
      <c r="F54" s="54"/>
      <c r="G54" s="54"/>
      <c r="H54" s="54"/>
      <c r="I54" s="63"/>
    </row>
    <row r="55" spans="2:9" ht="16.5" customHeight="1" hidden="1">
      <c r="B55" s="72"/>
      <c r="C55" s="72"/>
      <c r="D55" s="72"/>
      <c r="E55" s="72"/>
      <c r="F55" s="72"/>
      <c r="G55" s="72"/>
      <c r="H55" s="72"/>
      <c r="I55" s="72"/>
    </row>
    <row r="56" spans="2:9" ht="18" customHeight="1">
      <c r="B56" s="72"/>
      <c r="C56" s="72"/>
      <c r="D56" s="72"/>
      <c r="E56" s="72"/>
      <c r="F56" s="72"/>
      <c r="G56" s="72"/>
      <c r="H56" s="72"/>
      <c r="I56" s="72"/>
    </row>
    <row r="57" spans="2:9" ht="29.25" customHeight="1">
      <c r="B57" s="42" t="s">
        <v>41</v>
      </c>
      <c r="C57" s="18">
        <v>414000</v>
      </c>
      <c r="D57" s="20"/>
      <c r="E57" s="41" t="s">
        <v>17</v>
      </c>
      <c r="F57" s="11"/>
      <c r="G57" s="19">
        <f>C57*0.13</f>
        <v>53820</v>
      </c>
      <c r="H57" s="19">
        <v>125028</v>
      </c>
      <c r="I57" s="19">
        <f>H57</f>
        <v>125028</v>
      </c>
    </row>
    <row r="58" spans="2:9" ht="16.5" customHeight="1">
      <c r="B58" s="43" t="s">
        <v>42</v>
      </c>
      <c r="C58" s="25"/>
      <c r="D58" s="22"/>
      <c r="E58" s="22"/>
      <c r="F58" s="21"/>
      <c r="G58" s="23"/>
      <c r="H58" s="23"/>
      <c r="I58" s="23"/>
    </row>
    <row r="59" spans="2:9" ht="16.5" customHeight="1">
      <c r="B59" s="24"/>
      <c r="C59" s="25">
        <v>1408</v>
      </c>
      <c r="D59" s="22"/>
      <c r="E59" s="22"/>
      <c r="F59" s="21"/>
      <c r="G59" s="23"/>
      <c r="H59" s="23"/>
      <c r="I59" s="23"/>
    </row>
    <row r="60" spans="2:9" ht="21" customHeight="1">
      <c r="B60" s="24" t="s">
        <v>23</v>
      </c>
      <c r="C60" s="78">
        <v>1850</v>
      </c>
      <c r="D60" s="45"/>
      <c r="E60" s="45" t="s">
        <v>16</v>
      </c>
      <c r="F60" s="3"/>
      <c r="G60" s="46"/>
      <c r="H60" s="68"/>
      <c r="I60" s="45"/>
    </row>
    <row r="61" spans="3:9" ht="9.75" customHeight="1">
      <c r="C61" s="44"/>
      <c r="D61" s="45"/>
      <c r="E61" s="45"/>
      <c r="F61" s="3"/>
      <c r="G61" s="46"/>
      <c r="H61" s="46"/>
      <c r="I61" s="45"/>
    </row>
    <row r="62" spans="2:9" ht="18" customHeight="1" hidden="1">
      <c r="B62" s="24"/>
      <c r="C62" s="44"/>
      <c r="D62" s="45"/>
      <c r="E62" s="45"/>
      <c r="F62" s="3"/>
      <c r="G62" s="46"/>
      <c r="H62" s="46"/>
      <c r="I62" s="45"/>
    </row>
    <row r="63" spans="3:9" ht="15.75">
      <c r="C63" s="47"/>
      <c r="D63" s="45"/>
      <c r="E63" s="45"/>
      <c r="F63" s="3"/>
      <c r="G63" s="46"/>
      <c r="H63" s="46"/>
      <c r="I63" s="45"/>
    </row>
    <row r="64" spans="3:8" ht="15">
      <c r="C64" s="6"/>
      <c r="D64" s="6"/>
      <c r="E64" s="6"/>
      <c r="G64" s="6"/>
      <c r="H64" s="6"/>
    </row>
    <row r="65" spans="3:8" ht="15">
      <c r="C65" s="6"/>
      <c r="D65" s="6"/>
      <c r="E65" s="6"/>
      <c r="G65" s="6"/>
      <c r="H65" s="6"/>
    </row>
    <row r="66" spans="3:9" ht="15.75">
      <c r="C66" s="47"/>
      <c r="D66" s="45"/>
      <c r="E66" s="45"/>
      <c r="F66" s="3"/>
      <c r="G66" s="46"/>
      <c r="H66" s="46"/>
      <c r="I66" s="45"/>
    </row>
    <row r="67" spans="2:9" ht="15.75">
      <c r="B67" s="3"/>
      <c r="C67" s="47"/>
      <c r="D67" s="45"/>
      <c r="E67" s="45"/>
      <c r="F67" s="3"/>
      <c r="G67" s="46"/>
      <c r="H67" s="46"/>
      <c r="I67" s="45"/>
    </row>
    <row r="68" spans="2:9" ht="15.75">
      <c r="B68" s="3"/>
      <c r="C68" s="47"/>
      <c r="D68" s="45"/>
      <c r="E68" s="45"/>
      <c r="F68" s="3"/>
      <c r="G68" s="46"/>
      <c r="H68" s="46"/>
      <c r="I68" s="45"/>
    </row>
    <row r="69" spans="2:9" ht="15.75">
      <c r="B69" s="3"/>
      <c r="C69" s="47"/>
      <c r="D69" s="45"/>
      <c r="E69" s="45"/>
      <c r="F69" s="3"/>
      <c r="G69" s="46"/>
      <c r="H69" s="46"/>
      <c r="I69" s="45"/>
    </row>
  </sheetData>
  <sheetProtection/>
  <mergeCells count="40">
    <mergeCell ref="B56:I56"/>
    <mergeCell ref="B55:I55"/>
    <mergeCell ref="B1:I1"/>
    <mergeCell ref="G2:I2"/>
    <mergeCell ref="G3:I3"/>
    <mergeCell ref="G4:I4"/>
    <mergeCell ref="C4:E4"/>
    <mergeCell ref="F43:F45"/>
    <mergeCell ref="A41:I41"/>
    <mergeCell ref="A46:I46"/>
    <mergeCell ref="B53:I53"/>
    <mergeCell ref="C42:H42"/>
    <mergeCell ref="A19:I19"/>
    <mergeCell ref="C25:H25"/>
    <mergeCell ref="C31:H31"/>
    <mergeCell ref="A24:I24"/>
    <mergeCell ref="G47:H47"/>
    <mergeCell ref="F21:F23"/>
    <mergeCell ref="D22:E22"/>
    <mergeCell ref="F13:F18"/>
    <mergeCell ref="D26:E26"/>
    <mergeCell ref="F26:F29"/>
    <mergeCell ref="A35:I35"/>
    <mergeCell ref="F37:F40"/>
    <mergeCell ref="A30:I30"/>
    <mergeCell ref="D38:E38"/>
    <mergeCell ref="D39:E39"/>
    <mergeCell ref="D37:E37"/>
    <mergeCell ref="F32:F34"/>
    <mergeCell ref="C36:H36"/>
    <mergeCell ref="B6:I6"/>
    <mergeCell ref="B7:I7"/>
    <mergeCell ref="C12:H12"/>
    <mergeCell ref="C20:H20"/>
    <mergeCell ref="A8:I8"/>
    <mergeCell ref="I9:I10"/>
    <mergeCell ref="F9:F10"/>
    <mergeCell ref="D9:E10"/>
    <mergeCell ref="C9:C10"/>
    <mergeCell ref="A11:I11"/>
  </mergeCells>
  <printOptions horizontalCentered="1"/>
  <pageMargins left="0" right="0" top="0" bottom="0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7" max="7" width="42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2013-09-23T12:40:26Z</cp:lastPrinted>
  <dcterms:created xsi:type="dcterms:W3CDTF">2006-09-28T05:33:49Z</dcterms:created>
  <dcterms:modified xsi:type="dcterms:W3CDTF">2013-09-23T12:40:34Z</dcterms:modified>
  <cp:category/>
  <cp:version/>
  <cp:contentType/>
  <cp:contentStatus/>
</cp:coreProperties>
</file>